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キャンセル早見表" sheetId="4" r:id="rId1"/>
    <sheet name="Sheet2" sheetId="2" r:id="rId2"/>
    <sheet name="Shee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4" l="1"/>
  <c r="L18" i="4"/>
  <c r="L17" i="4"/>
  <c r="C13" i="4"/>
  <c r="C12" i="4"/>
  <c r="J18" i="4" s="1"/>
  <c r="C11" i="4"/>
  <c r="G18" i="4" s="1"/>
  <c r="H18" i="4" s="1"/>
  <c r="C10" i="4"/>
  <c r="D10" i="4" s="1"/>
  <c r="C9" i="4"/>
  <c r="G17" i="4" s="1"/>
  <c r="H17" i="4" s="1"/>
  <c r="C8" i="4"/>
  <c r="D8" i="4" s="1"/>
  <c r="G19" i="4" l="1"/>
  <c r="H19" i="4" s="1"/>
  <c r="D11" i="4"/>
  <c r="D9" i="4"/>
  <c r="D13" i="4"/>
  <c r="J16" i="4"/>
  <c r="K16" i="4" s="1"/>
  <c r="K17" i="4" s="1"/>
  <c r="K18" i="4" s="1"/>
  <c r="K19" i="4" s="1"/>
  <c r="J17" i="4"/>
  <c r="D12" i="4"/>
</calcChain>
</file>

<file path=xl/sharedStrings.xml><?xml version="1.0" encoding="utf-8"?>
<sst xmlns="http://schemas.openxmlformats.org/spreadsheetml/2006/main" count="49" uniqueCount="42">
  <si>
    <t>該当OA日</t>
    <rPh sb="0" eb="2">
      <t>ガイトウ</t>
    </rPh>
    <rPh sb="4" eb="5">
      <t>ニチ</t>
    </rPh>
    <phoneticPr fontId="1"/>
  </si>
  <si>
    <t>キャンセル不可</t>
    <rPh sb="5" eb="7">
      <t>フカ</t>
    </rPh>
    <phoneticPr fontId="1"/>
  </si>
  <si>
    <t>無料</t>
    <rPh sb="0" eb="2">
      <t>ムリョウ</t>
    </rPh>
    <phoneticPr fontId="1"/>
  </si>
  <si>
    <t>該当枠料金の25％</t>
    <rPh sb="0" eb="2">
      <t>ガイトウ</t>
    </rPh>
    <rPh sb="2" eb="3">
      <t>ワク</t>
    </rPh>
    <rPh sb="3" eb="5">
      <t>リョウキン</t>
    </rPh>
    <phoneticPr fontId="1"/>
  </si>
  <si>
    <t>該当枠料金の50％</t>
    <rPh sb="0" eb="2">
      <t>ガイトウ</t>
    </rPh>
    <rPh sb="2" eb="3">
      <t>ワク</t>
    </rPh>
    <rPh sb="3" eb="5">
      <t>リョウキン</t>
    </rPh>
    <phoneticPr fontId="1"/>
  </si>
  <si>
    <t>13日前</t>
    <rPh sb="2" eb="4">
      <t>ニチマエ</t>
    </rPh>
    <phoneticPr fontId="1"/>
  </si>
  <si>
    <t>14日前</t>
    <rPh sb="2" eb="4">
      <t>ニチマエ</t>
    </rPh>
    <phoneticPr fontId="1"/>
  </si>
  <si>
    <t>27日前</t>
    <rPh sb="2" eb="4">
      <t>ニチマエ</t>
    </rPh>
    <phoneticPr fontId="1"/>
  </si>
  <si>
    <t>28日前</t>
    <rPh sb="2" eb="4">
      <t>ニチマエ</t>
    </rPh>
    <phoneticPr fontId="1"/>
  </si>
  <si>
    <t>～</t>
    <phoneticPr fontId="1"/>
  </si>
  <si>
    <t>該当枠料金</t>
    <rPh sb="0" eb="2">
      <t>ガイトウ</t>
    </rPh>
    <rPh sb="2" eb="3">
      <t>ワク</t>
    </rPh>
    <rPh sb="3" eb="5">
      <t>リョウキン</t>
    </rPh>
    <phoneticPr fontId="1"/>
  </si>
  <si>
    <t>円</t>
    <rPh sb="0" eb="1">
      <t>エン</t>
    </rPh>
    <phoneticPr fontId="1"/>
  </si>
  <si>
    <t>キャンセル金額</t>
    <rPh sb="5" eb="7">
      <t>キンガク</t>
    </rPh>
    <phoneticPr fontId="1"/>
  </si>
  <si>
    <t>13日前～OA日</t>
    <rPh sb="2" eb="3">
      <t>ニチ</t>
    </rPh>
    <rPh sb="3" eb="4">
      <t>マエ</t>
    </rPh>
    <rPh sb="7" eb="8">
      <t>ヒ</t>
    </rPh>
    <phoneticPr fontId="1"/>
  </si>
  <si>
    <t>28日前以前</t>
    <rPh sb="2" eb="4">
      <t>ニチマエ</t>
    </rPh>
    <rPh sb="4" eb="6">
      <t>イゼン</t>
    </rPh>
    <phoneticPr fontId="1"/>
  </si>
  <si>
    <t>20日前～14日前</t>
    <phoneticPr fontId="1"/>
  </si>
  <si>
    <t>27日前～21日前</t>
    <phoneticPr fontId="1"/>
  </si>
  <si>
    <t>版</t>
    <rPh sb="0" eb="1">
      <t>バン</t>
    </rPh>
    <phoneticPr fontId="1"/>
  </si>
  <si>
    <t>20日前～14日前</t>
    <rPh sb="2" eb="4">
      <t>ニチマエ</t>
    </rPh>
    <rPh sb="7" eb="9">
      <t>ニチマエ</t>
    </rPh>
    <phoneticPr fontId="1"/>
  </si>
  <si>
    <t>27日前～21日前</t>
    <rPh sb="2" eb="4">
      <t>ニチマエ</t>
    </rPh>
    <rPh sb="7" eb="9">
      <t>ニチマエ</t>
    </rPh>
    <phoneticPr fontId="1"/>
  </si>
  <si>
    <t>21日前</t>
    <rPh sb="2" eb="4">
      <t>ニチマエ</t>
    </rPh>
    <phoneticPr fontId="1"/>
  </si>
  <si>
    <t>20日前</t>
    <rPh sb="2" eb="3">
      <t>ニチ</t>
    </rPh>
    <rPh sb="3" eb="4">
      <t>マエ</t>
    </rPh>
    <phoneticPr fontId="1"/>
  </si>
  <si>
    <t>☆キャンセル規定☆</t>
    <rPh sb="6" eb="8">
      <t>キテイ</t>
    </rPh>
    <phoneticPr fontId="3"/>
  </si>
  <si>
    <t>キャンセルメールの配信日（時：0時で切替）が・・・</t>
    <rPh sb="9" eb="11">
      <t>ハイシン</t>
    </rPh>
    <rPh sb="11" eb="12">
      <t>ヒ</t>
    </rPh>
    <rPh sb="13" eb="14">
      <t>トキ</t>
    </rPh>
    <rPh sb="16" eb="17">
      <t>ジ</t>
    </rPh>
    <rPh sb="18" eb="20">
      <t>キリカエ</t>
    </rPh>
    <phoneticPr fontId="1"/>
  </si>
  <si>
    <t xml:space="preserve">　　　　　　　　　　　　             　 </t>
    <phoneticPr fontId="1"/>
  </si>
  <si>
    <t>■キャンセル料が発生する期間（日数）については、上記の表の通りとします。</t>
    <phoneticPr fontId="3"/>
  </si>
  <si>
    <t>■期間は、ＯＡ（放送）日を起点として算出するものとし、放送前日を1日前とします。</t>
    <phoneticPr fontId="3"/>
  </si>
  <si>
    <t>■日数管理は、営業日ではなく、あくまでも実際の日数で計算し、基準は日本時間の０時をもって日数管理を行います。</t>
    <phoneticPr fontId="3"/>
  </si>
  <si>
    <t>■キャンセルされたＣＭ枠は、本商品のセールス期間中であれば弊社はリセールスを行うことができます。</t>
    <phoneticPr fontId="3"/>
  </si>
  <si>
    <t>■キャンセル不可期間である場合のＣＭ素材については、弊社が対応可能と判断した場合に限り、別のＣＭ素材の指定、もしくは、ＡＣ素材の指定のいずれか一つを選んでいただきます。</t>
    <phoneticPr fontId="3"/>
  </si>
  <si>
    <t>　 なお、スポンサーの変更には応じられません。</t>
    <phoneticPr fontId="3"/>
  </si>
  <si>
    <t>　 なお、メールでご依頼いただいた日付が弊社の営業日ではない場合、その日付から直近の営業日に弊社の担当まで電話、もしくは直接の面会にてキャンセルの依頼をお願いします。</t>
    <phoneticPr fontId="3"/>
  </si>
  <si>
    <t>■キャンセル料は、消費税不課税です。</t>
    <phoneticPr fontId="3"/>
  </si>
  <si>
    <t>■キャンセル料の算出方法は、該当枠料金に、上記の表のキャンセル料率を掛けて算出するものとします。</t>
    <phoneticPr fontId="3"/>
  </si>
  <si>
    <t xml:space="preserve"> 　なお、算出の結果生じた1円未満の端数は四捨五入するものといたします。</t>
    <phoneticPr fontId="3"/>
  </si>
  <si>
    <t>■発生したキャンセル料については、料金を算出した後に、別途、広告会社様宛てに請求書を送付いたします。</t>
    <phoneticPr fontId="3"/>
  </si>
  <si>
    <t>↓以下自動計算</t>
    <rPh sb="1" eb="3">
      <t>イカ</t>
    </rPh>
    <rPh sb="3" eb="5">
      <t>ジドウ</t>
    </rPh>
    <rPh sb="5" eb="7">
      <t>ケイサン</t>
    </rPh>
    <phoneticPr fontId="1"/>
  </si>
  <si>
    <t>☆こちらに日付を入力ください</t>
    <rPh sb="5" eb="7">
      <t>ヒヅケ</t>
    </rPh>
    <rPh sb="8" eb="10">
      <t>ニュウリョク</t>
    </rPh>
    <phoneticPr fontId="3"/>
  </si>
  <si>
    <t>☆こちらに金額を入力ください</t>
    <rPh sb="5" eb="7">
      <t>キンガク</t>
    </rPh>
    <rPh sb="8" eb="10">
      <t>ニュウリョク</t>
    </rPh>
    <phoneticPr fontId="3"/>
  </si>
  <si>
    <t>↓以下、自動計算でキャンセル料金表示</t>
    <rPh sb="1" eb="3">
      <t>イカ</t>
    </rPh>
    <rPh sb="4" eb="6">
      <t>ジドウ</t>
    </rPh>
    <rPh sb="6" eb="8">
      <t>ケイサン</t>
    </rPh>
    <rPh sb="14" eb="16">
      <t>リョウキン</t>
    </rPh>
    <rPh sb="16" eb="18">
      <t>ヒョウジ</t>
    </rPh>
    <phoneticPr fontId="3"/>
  </si>
  <si>
    <t>■キャンセルを希望される場合は、「sasdesk@hbc.co.jp」宛てにメールご依頼いただいた上、必ず弊社担当者に電話、もしくは直接の面会にてキャンセルの依頼をしてください。</t>
    <phoneticPr fontId="3"/>
  </si>
  <si>
    <t>2022.09.01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</si>
</sst>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yyyy/m/d\(aaa\)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dotted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>
      <alignment vertical="center"/>
    </xf>
    <xf numFmtId="177" fontId="7" fillId="0" borderId="26" xfId="0" applyNumberFormat="1" applyFont="1" applyFill="1" applyBorder="1">
      <alignment vertical="center"/>
    </xf>
    <xf numFmtId="0" fontId="0" fillId="0" borderId="0" xfId="0" applyFont="1" applyAlignment="1"/>
    <xf numFmtId="14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14" fontId="9" fillId="4" borderId="4" xfId="0" applyNumberFormat="1" applyFont="1" applyFill="1" applyBorder="1" applyAlignment="1">
      <alignment horizontal="center" vertical="center"/>
    </xf>
    <xf numFmtId="14" fontId="9" fillId="4" borderId="5" xfId="0" applyNumberFormat="1" applyFont="1" applyFill="1" applyBorder="1" applyAlignment="1">
      <alignment horizontal="center" vertical="center"/>
    </xf>
    <xf numFmtId="14" fontId="9" fillId="4" borderId="20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14" fontId="0" fillId="2" borderId="8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4" fontId="0" fillId="0" borderId="8" xfId="0" applyNumberFormat="1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4" fontId="0" fillId="0" borderId="12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0" fillId="0" borderId="0" xfId="0" applyNumberFormat="1" applyFont="1" applyAlignment="1">
      <alignment horizontal="left" vertical="top"/>
    </xf>
    <xf numFmtId="0" fontId="6" fillId="0" borderId="30" xfId="0" applyFont="1" applyBorder="1" applyAlignment="1">
      <alignment horizontal="left" vertical="top"/>
    </xf>
    <xf numFmtId="0" fontId="6" fillId="0" borderId="30" xfId="0" applyFont="1" applyBorder="1" applyAlignment="1">
      <alignment vertical="center"/>
    </xf>
    <xf numFmtId="176" fontId="11" fillId="0" borderId="21" xfId="0" applyNumberFormat="1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14" fontId="0" fillId="5" borderId="15" xfId="0" applyNumberFormat="1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center" vertical="center"/>
    </xf>
    <xf numFmtId="14" fontId="0" fillId="5" borderId="16" xfId="0" applyNumberFormat="1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14" fontId="0" fillId="5" borderId="19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3" xfId="0" applyFont="1" applyFill="1" applyBorder="1" applyAlignment="1">
      <alignment horizontal="center" vertical="center"/>
    </xf>
    <xf numFmtId="0" fontId="0" fillId="5" borderId="13" xfId="0" applyFont="1" applyFill="1" applyBorder="1" applyAlignment="1">
      <alignment horizontal="center" vertical="center"/>
    </xf>
    <xf numFmtId="0" fontId="0" fillId="5" borderId="21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0" fillId="0" borderId="3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</cellXfs>
  <cellStyles count="2">
    <cellStyle name="ハイパーリンク" xfId="1" builtinId="8"/>
    <cellStyle name="標準" xfId="0" builtinId="0"/>
  </cellStyles>
  <dxfs count="16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921997</xdr:colOff>
      <xdr:row>0</xdr:row>
      <xdr:rowOff>273117</xdr:rowOff>
    </xdr:from>
    <xdr:to>
      <xdr:col>11</xdr:col>
      <xdr:colOff>299085</xdr:colOff>
      <xdr:row>0</xdr:row>
      <xdr:rowOff>765810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186CB8D-2BE6-49D1-A698-91FE0B101C7A}"/>
            </a:ext>
          </a:extLst>
        </xdr:cNvPr>
        <xdr:cNvSpPr txBox="1"/>
      </xdr:nvSpPr>
      <xdr:spPr>
        <a:xfrm>
          <a:off x="6541747" y="273117"/>
          <a:ext cx="3406163" cy="492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kumimoji="1" lang="ja-JP" altLang="en-US" sz="2800"/>
            <a:t>キャンセル早見表</a:t>
          </a:r>
        </a:p>
      </xdr:txBody>
    </xdr:sp>
    <xdr:clientData/>
  </xdr:twoCellAnchor>
  <xdr:twoCellAnchor editAs="oneCell">
    <xdr:from>
      <xdr:col>2</xdr:col>
      <xdr:colOff>876299</xdr:colOff>
      <xdr:row>0</xdr:row>
      <xdr:rowOff>167984</xdr:rowOff>
    </xdr:from>
    <xdr:to>
      <xdr:col>6</xdr:col>
      <xdr:colOff>942974</xdr:colOff>
      <xdr:row>0</xdr:row>
      <xdr:rowOff>754420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799" y="167984"/>
          <a:ext cx="4352925" cy="586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tabSelected="1" view="pageLayout" zoomScaleNormal="100" workbookViewId="0">
      <selection activeCell="F7" sqref="F7"/>
    </sheetView>
  </sheetViews>
  <sheetFormatPr defaultColWidth="9.125" defaultRowHeight="13.5" x14ac:dyDescent="0.15"/>
  <cols>
    <col min="1" max="1" width="2.5" style="1" customWidth="1"/>
    <col min="2" max="2" width="16.625" style="1" customWidth="1"/>
    <col min="3" max="3" width="21.625" style="1" customWidth="1"/>
    <col min="4" max="4" width="6.375" style="1" customWidth="1"/>
    <col min="5" max="6" width="16.625" style="1" customWidth="1"/>
    <col min="7" max="7" width="19.125" style="1" customWidth="1"/>
    <col min="8" max="9" width="6.375" style="1" customWidth="1"/>
    <col min="10" max="10" width="19.125" style="1" customWidth="1"/>
    <col min="11" max="11" width="6.375" style="1" customWidth="1"/>
    <col min="12" max="12" width="21.625" style="1" customWidth="1"/>
    <col min="13" max="13" width="9.125" style="1"/>
    <col min="14" max="14" width="13.625" style="1" customWidth="1"/>
    <col min="15" max="16384" width="9.125" style="1"/>
  </cols>
  <sheetData>
    <row r="1" spans="1:15" ht="67.5" customHeight="1" x14ac:dyDescent="0.3">
      <c r="A1" s="57" t="s">
        <v>24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x14ac:dyDescent="0.15">
      <c r="N2" s="1" t="s">
        <v>41</v>
      </c>
      <c r="O2" s="1" t="s">
        <v>17</v>
      </c>
    </row>
    <row r="4" spans="1:15" ht="14.25" thickBot="1" x14ac:dyDescent="0.2">
      <c r="B4" s="31"/>
      <c r="C4" s="31" t="s">
        <v>37</v>
      </c>
      <c r="E4" s="32"/>
      <c r="F4" s="32" t="s">
        <v>38</v>
      </c>
      <c r="G4" s="32"/>
    </row>
    <row r="5" spans="1:15" ht="31.5" customHeight="1" thickTop="1" thickBot="1" x14ac:dyDescent="0.2">
      <c r="B5" s="35" t="s">
        <v>0</v>
      </c>
      <c r="C5" s="2">
        <v>44866</v>
      </c>
      <c r="E5" s="36" t="s">
        <v>10</v>
      </c>
      <c r="F5" s="50">
        <v>800000</v>
      </c>
      <c r="G5" s="51"/>
      <c r="H5" s="3" t="s">
        <v>11</v>
      </c>
      <c r="I5" s="3"/>
    </row>
    <row r="6" spans="1:15" ht="14.25" thickTop="1" x14ac:dyDescent="0.15">
      <c r="C6" s="4"/>
    </row>
    <row r="7" spans="1:15" ht="14.25" thickBot="1" x14ac:dyDescent="0.2">
      <c r="B7" s="5"/>
      <c r="C7" s="55" t="s">
        <v>36</v>
      </c>
      <c r="D7" s="55"/>
    </row>
    <row r="8" spans="1:15" ht="14.25" x14ac:dyDescent="0.15">
      <c r="B8" s="37" t="s">
        <v>8</v>
      </c>
      <c r="C8" s="38">
        <f>C5-28</f>
        <v>44838</v>
      </c>
      <c r="D8" s="6" t="str">
        <f t="shared" ref="D8:D13" si="0">TEXT(C8,"aaa")</f>
        <v>火</v>
      </c>
    </row>
    <row r="9" spans="1:15" ht="14.25" x14ac:dyDescent="0.15">
      <c r="B9" s="39" t="s">
        <v>7</v>
      </c>
      <c r="C9" s="40">
        <f>C5-27</f>
        <v>44839</v>
      </c>
      <c r="D9" s="7" t="str">
        <f t="shared" si="0"/>
        <v>水</v>
      </c>
    </row>
    <row r="10" spans="1:15" ht="14.25" x14ac:dyDescent="0.15">
      <c r="B10" s="39" t="s">
        <v>20</v>
      </c>
      <c r="C10" s="40">
        <f>C5-21</f>
        <v>44845</v>
      </c>
      <c r="D10" s="7" t="str">
        <f t="shared" si="0"/>
        <v>火</v>
      </c>
    </row>
    <row r="11" spans="1:15" ht="14.25" x14ac:dyDescent="0.15">
      <c r="B11" s="39" t="s">
        <v>21</v>
      </c>
      <c r="C11" s="40">
        <f>C5-20</f>
        <v>44846</v>
      </c>
      <c r="D11" s="7" t="str">
        <f t="shared" si="0"/>
        <v>水</v>
      </c>
    </row>
    <row r="12" spans="1:15" ht="14.25" x14ac:dyDescent="0.15">
      <c r="B12" s="39" t="s">
        <v>6</v>
      </c>
      <c r="C12" s="40">
        <f>C5-14</f>
        <v>44852</v>
      </c>
      <c r="D12" s="7" t="str">
        <f t="shared" si="0"/>
        <v>火</v>
      </c>
    </row>
    <row r="13" spans="1:15" ht="15" thickBot="1" x14ac:dyDescent="0.2">
      <c r="B13" s="41" t="s">
        <v>5</v>
      </c>
      <c r="C13" s="42">
        <f>C5-13</f>
        <v>44853</v>
      </c>
      <c r="D13" s="8" t="str">
        <f t="shared" si="0"/>
        <v>水</v>
      </c>
    </row>
    <row r="14" spans="1:15" ht="14.25" thickBot="1" x14ac:dyDescent="0.2">
      <c r="D14" s="4"/>
      <c r="E14" s="4"/>
      <c r="H14" s="49"/>
      <c r="I14" s="49"/>
      <c r="J14" s="49"/>
      <c r="K14" s="49"/>
      <c r="L14" s="49" t="s">
        <v>39</v>
      </c>
    </row>
    <row r="15" spans="1:15" ht="30" customHeight="1" thickBot="1" x14ac:dyDescent="0.2">
      <c r="B15" s="56" t="s">
        <v>22</v>
      </c>
      <c r="C15" s="56"/>
      <c r="D15" s="4"/>
      <c r="E15" s="4"/>
      <c r="G15" s="52" t="s">
        <v>23</v>
      </c>
      <c r="H15" s="53"/>
      <c r="I15" s="53"/>
      <c r="J15" s="53"/>
      <c r="K15" s="54"/>
      <c r="L15" s="9" t="s">
        <v>12</v>
      </c>
    </row>
    <row r="16" spans="1:15" ht="30" customHeight="1" x14ac:dyDescent="0.15">
      <c r="B16" s="43" t="s">
        <v>14</v>
      </c>
      <c r="C16" s="10" t="s">
        <v>2</v>
      </c>
      <c r="F16" s="46" t="s">
        <v>14</v>
      </c>
      <c r="G16" s="11"/>
      <c r="H16" s="12"/>
      <c r="I16" s="13" t="s">
        <v>9</v>
      </c>
      <c r="J16" s="14">
        <f>C8</f>
        <v>44838</v>
      </c>
      <c r="K16" s="15" t="str">
        <f>TEXT(J16,"aaa")</f>
        <v>火</v>
      </c>
      <c r="L16" s="16" t="s">
        <v>2</v>
      </c>
    </row>
    <row r="17" spans="2:14" ht="30" customHeight="1" x14ac:dyDescent="0.15">
      <c r="B17" s="44" t="s">
        <v>19</v>
      </c>
      <c r="C17" s="17" t="s">
        <v>3</v>
      </c>
      <c r="F17" s="47" t="s">
        <v>16</v>
      </c>
      <c r="G17" s="18">
        <f>C9</f>
        <v>44839</v>
      </c>
      <c r="H17" s="19" t="str">
        <f>TEXT(G17,"aaa")</f>
        <v>水</v>
      </c>
      <c r="I17" s="20" t="s">
        <v>9</v>
      </c>
      <c r="J17" s="19">
        <f>C10</f>
        <v>44845</v>
      </c>
      <c r="K17" s="21" t="str">
        <f>TEXT(K16,"aaa")</f>
        <v>火</v>
      </c>
      <c r="L17" s="33">
        <f>F5*0.25</f>
        <v>200000</v>
      </c>
    </row>
    <row r="18" spans="2:14" ht="30" customHeight="1" x14ac:dyDescent="0.15">
      <c r="B18" s="44" t="s">
        <v>18</v>
      </c>
      <c r="C18" s="17" t="s">
        <v>4</v>
      </c>
      <c r="F18" s="47" t="s">
        <v>15</v>
      </c>
      <c r="G18" s="18">
        <f>C11</f>
        <v>44846</v>
      </c>
      <c r="H18" s="19" t="str">
        <f>TEXT(G18,"aaa")</f>
        <v>水</v>
      </c>
      <c r="I18" s="20" t="s">
        <v>9</v>
      </c>
      <c r="J18" s="19">
        <f>C12</f>
        <v>44852</v>
      </c>
      <c r="K18" s="21" t="str">
        <f>TEXT(K17,"aaa")</f>
        <v>火</v>
      </c>
      <c r="L18" s="33">
        <f>F5*0.5</f>
        <v>400000</v>
      </c>
    </row>
    <row r="19" spans="2:14" ht="30" customHeight="1" thickBot="1" x14ac:dyDescent="0.2">
      <c r="B19" s="45" t="s">
        <v>13</v>
      </c>
      <c r="C19" s="22" t="s">
        <v>1</v>
      </c>
      <c r="D19" s="4"/>
      <c r="E19" s="4"/>
      <c r="F19" s="48" t="s">
        <v>13</v>
      </c>
      <c r="G19" s="23">
        <f>C13</f>
        <v>44853</v>
      </c>
      <c r="H19" s="24" t="str">
        <f>TEXT(G19,"aaa")</f>
        <v>水</v>
      </c>
      <c r="I19" s="25" t="s">
        <v>9</v>
      </c>
      <c r="J19" s="24">
        <f>C5</f>
        <v>44866</v>
      </c>
      <c r="K19" s="26" t="str">
        <f>TEXT(K18,"aaa")</f>
        <v>火</v>
      </c>
      <c r="L19" s="34" t="s">
        <v>1</v>
      </c>
    </row>
    <row r="23" spans="2:14" s="28" customFormat="1" ht="20.25" customHeight="1" x14ac:dyDescent="0.15">
      <c r="B23" s="27" t="s">
        <v>25</v>
      </c>
    </row>
    <row r="24" spans="2:14" s="28" customFormat="1" ht="20.25" customHeight="1" x14ac:dyDescent="0.15">
      <c r="B24" s="27" t="s">
        <v>26</v>
      </c>
      <c r="L24" s="29"/>
      <c r="N24" s="29"/>
    </row>
    <row r="25" spans="2:14" s="28" customFormat="1" ht="20.25" customHeight="1" x14ac:dyDescent="0.15">
      <c r="B25" s="27" t="s">
        <v>27</v>
      </c>
    </row>
    <row r="26" spans="2:14" s="28" customFormat="1" ht="20.25" customHeight="1" x14ac:dyDescent="0.15">
      <c r="B26" s="27" t="s">
        <v>40</v>
      </c>
    </row>
    <row r="27" spans="2:14" s="28" customFormat="1" ht="20.25" customHeight="1" x14ac:dyDescent="0.15">
      <c r="B27" s="27" t="s">
        <v>31</v>
      </c>
    </row>
    <row r="28" spans="2:14" s="28" customFormat="1" ht="20.25" customHeight="1" x14ac:dyDescent="0.15">
      <c r="B28" s="27" t="s">
        <v>28</v>
      </c>
    </row>
    <row r="29" spans="2:14" s="28" customFormat="1" ht="20.25" customHeight="1" x14ac:dyDescent="0.15">
      <c r="B29" s="27" t="s">
        <v>29</v>
      </c>
    </row>
    <row r="30" spans="2:14" s="28" customFormat="1" ht="20.25" customHeight="1" x14ac:dyDescent="0.15">
      <c r="B30" s="27" t="s">
        <v>30</v>
      </c>
    </row>
    <row r="31" spans="2:14" s="28" customFormat="1" ht="20.25" customHeight="1" x14ac:dyDescent="0.15">
      <c r="B31" s="28" t="s">
        <v>32</v>
      </c>
    </row>
    <row r="32" spans="2:14" s="28" customFormat="1" ht="20.25" customHeight="1" x14ac:dyDescent="0.15">
      <c r="B32" s="27" t="s">
        <v>33</v>
      </c>
    </row>
    <row r="33" spans="2:2" s="28" customFormat="1" ht="20.25" customHeight="1" x14ac:dyDescent="0.15">
      <c r="B33" s="27" t="s">
        <v>34</v>
      </c>
    </row>
    <row r="34" spans="2:2" s="28" customFormat="1" ht="20.25" customHeight="1" x14ac:dyDescent="0.15">
      <c r="B34" s="27" t="s">
        <v>35</v>
      </c>
    </row>
    <row r="35" spans="2:2" s="28" customFormat="1" ht="20.25" customHeight="1" x14ac:dyDescent="0.15">
      <c r="B35" s="27"/>
    </row>
    <row r="36" spans="2:2" ht="17.25" customHeight="1" x14ac:dyDescent="0.15"/>
    <row r="37" spans="2:2" x14ac:dyDescent="0.15">
      <c r="B37" s="30"/>
    </row>
    <row r="39" spans="2:2" x14ac:dyDescent="0.15">
      <c r="B39" s="30"/>
    </row>
    <row r="40" spans="2:2" x14ac:dyDescent="0.15">
      <c r="B40" s="30"/>
    </row>
  </sheetData>
  <mergeCells count="5">
    <mergeCell ref="F5:G5"/>
    <mergeCell ref="G15:K15"/>
    <mergeCell ref="C7:D7"/>
    <mergeCell ref="B15:C15"/>
    <mergeCell ref="A1:O1"/>
  </mergeCells>
  <phoneticPr fontId="3"/>
  <conditionalFormatting sqref="D8:D13">
    <cfRule type="cellIs" dxfId="15" priority="15" stopIfTrue="1" operator="equal">
      <formula>"日"</formula>
    </cfRule>
    <cfRule type="cellIs" dxfId="14" priority="16" stopIfTrue="1" operator="equal">
      <formula>"土"</formula>
    </cfRule>
  </conditionalFormatting>
  <conditionalFormatting sqref="H16">
    <cfRule type="cellIs" dxfId="13" priority="13" stopIfTrue="1" operator="equal">
      <formula>"日"</formula>
    </cfRule>
    <cfRule type="cellIs" dxfId="12" priority="14" stopIfTrue="1" operator="equal">
      <formula>"土"</formula>
    </cfRule>
  </conditionalFormatting>
  <conditionalFormatting sqref="K18:K19">
    <cfRule type="cellIs" dxfId="11" priority="1" stopIfTrue="1" operator="equal">
      <formula>"日"</formula>
    </cfRule>
    <cfRule type="cellIs" dxfId="10" priority="2" stopIfTrue="1" operator="equal">
      <formula>"土"</formula>
    </cfRule>
  </conditionalFormatting>
  <conditionalFormatting sqref="H17">
    <cfRule type="cellIs" dxfId="9" priority="11" stopIfTrue="1" operator="equal">
      <formula>"日"</formula>
    </cfRule>
    <cfRule type="cellIs" dxfId="8" priority="12" stopIfTrue="1" operator="equal">
      <formula>"土"</formula>
    </cfRule>
  </conditionalFormatting>
  <conditionalFormatting sqref="H18">
    <cfRule type="cellIs" dxfId="7" priority="9" stopIfTrue="1" operator="equal">
      <formula>"日"</formula>
    </cfRule>
    <cfRule type="cellIs" dxfId="6" priority="10" stopIfTrue="1" operator="equal">
      <formula>"土"</formula>
    </cfRule>
  </conditionalFormatting>
  <conditionalFormatting sqref="H19">
    <cfRule type="cellIs" dxfId="5" priority="7" stopIfTrue="1" operator="equal">
      <formula>"日"</formula>
    </cfRule>
    <cfRule type="cellIs" dxfId="4" priority="8" stopIfTrue="1" operator="equal">
      <formula>"土"</formula>
    </cfRule>
  </conditionalFormatting>
  <conditionalFormatting sqref="K16">
    <cfRule type="cellIs" dxfId="3" priority="5" stopIfTrue="1" operator="equal">
      <formula>"日"</formula>
    </cfRule>
    <cfRule type="cellIs" dxfId="2" priority="6" stopIfTrue="1" operator="equal">
      <formula>"土"</formula>
    </cfRule>
  </conditionalFormatting>
  <conditionalFormatting sqref="K17">
    <cfRule type="cellIs" dxfId="1" priority="3" stopIfTrue="1" operator="equal">
      <formula>"日"</formula>
    </cfRule>
    <cfRule type="cellIs" dxfId="0" priority="4" stopIfTrue="1" operator="equal">
      <formula>"土"</formula>
    </cfRule>
  </conditionalFormatting>
  <pageMargins left="0.25" right="0.25" top="0.75" bottom="0.75" header="0.3" footer="0.3"/>
  <pageSetup paperSize="9" scale="76" orientation="landscape" r:id="rId1"/>
  <headerFooter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キャンセル早見表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2020-01-29T13:46:11Z</dcterms:created>
  <dcterms:modified xsi:type="dcterms:W3CDTF">2022-08-10T03:41:43Z</dcterms:modified>
</cp:coreProperties>
</file>